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C:\Users\394\Desktop\調査\040111【調査】公営企業に係る「経営比較分析表」の分析等について\【経営比較分析表】2020_094111_47_1718\"/>
    </mc:Choice>
  </mc:AlternateContent>
  <xr:revisionPtr revIDLastSave="0" documentId="8_{179D15E7-B657-405A-903D-9FF02D44649A}" xr6:coauthVersionLast="47" xr6:coauthVersionMax="47" xr10:uidLastSave="{00000000-0000-0000-0000-000000000000}"/>
  <workbookProtection workbookAlgorithmName="SHA-512" workbookHashValue="u6zHbQI5JAb9ZGD46z/bTS+aDbOCXj3eExj5u2XHTOAqclUvr3TkzIlKoEl+Jn1wFInpPs/OLz2u5lykUwAKbw==" workbookSaltValue="/6M9bl7jYP4nl3mi7ud2JQ==" workbookSpinCount="100000" lockStructure="1"/>
  <bookViews>
    <workbookView xWindow="-120" yWindow="-120" windowWidth="19800" windowHeight="11760" xr2:uid="{00000000-000D-0000-FFFF-FFFF00000000}"/>
  </bookViews>
  <sheets>
    <sheet name="法非適用_下水道事業" sheetId="4" r:id="rId1"/>
    <sheet name="データ" sheetId="5" state="hidden" r:id="rId2"/>
  </sheets>
  <calcPr calcId="191029"/>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I86" i="4"/>
  <c r="E86" i="4"/>
  <c r="AT10" i="4"/>
  <c r="AL10" i="4"/>
  <c r="AD10" i="4"/>
  <c r="I10" i="4"/>
  <c r="B10" i="4"/>
  <c r="AL8" i="4"/>
  <c r="P8" i="4"/>
  <c r="I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<sst xmlns="http://schemas.openxmlformats.org/spreadsheetml/2006/main" count="236" uniqueCount="120">
  <si>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</si>
  <si>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</si>
  <si>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</si>
  <si>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</si>
  <si>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</si>
  <si>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</si>
  <si>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</si>
  <si>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</si>
  <si>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</si>
  <si>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</si>
  <si>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</si>
  <si>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</si>
  <si>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</si>
  <si>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</si>
  <si>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</si>
  <si>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</si>
  <si>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</si>
  <si>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</si>
  <si>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</si>
  <si>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</si>
  <si>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</si>
  <si>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</si>
  <si>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</si>
  <si>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</si>
  <si>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</si>
  <si>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</si>
  <si>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</si>
  <si>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</si>
  <si>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</si>
  <si>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</si>
  <si>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</si>
  <si>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</si>
  <si>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</si>
  <si>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</si>
  <si>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</si>
  <si>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</si>
  <si>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</si>
  <si>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</si>
  <si>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</si>
  <si>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</si>
  <si>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</si>
  <si>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</si>
  <si>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</si>
  <si>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</si>
  <si>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</si>
  <si>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</si>
  <si>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</si>
  <si>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</si>
  <si>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</si>
  <si>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</si>
  <si>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</si>
  <si>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</si>
  <si>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</si>
  <si>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</si>
  <si>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</si>
  <si>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</si>
  <si>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</si>
  <si>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</si>
  <si>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</si>
  <si>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</si>
  <si>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</si>
  <si>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</si>
  <si>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</si>
  <si>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</si>
  <si>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</si>
  <si>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</si>
  <si>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</si>
  <si>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</si>
  <si>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</si>
  <si>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</si>
  <si>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</si>
  <si>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</si>
  <si>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</si>
  <si>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</si>
  <si>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</si>
  <si>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</si>
  <si>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</si>
  <si>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</si>
  <si>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</si>
  <si>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</si>
  <si>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</si>
  <si>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</si>
  <si>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</si>
  <si>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</si>
  <si>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</si>
  <si>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</si>
  <si>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</si>
  <si>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</si>
  <si>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</si>
  <si>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</si>
  <si>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</si>
  <si>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</si>
  <si>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</si>
  <si>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</si>
  <si>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</si>
  <si>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</si>
  <si>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</si>
  <si>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</si>
  <si>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那珂川町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</si>
  <si>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</si>
  <si>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</si>
  <si>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</si>
  <si>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</si>
  <si>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</si>
  <si>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</si>
  <si>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</si>
  <si>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</si>
  <si>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</si>
  <si>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</si>
  <si>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</si>
  <si>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</si>
  <si>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</si>
  <si>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</si>
  <si>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</si>
  <si>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</si>
  <si>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</si>
  <si>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</si>
  <si>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汚水処理原価が高く、経費回収率が低いことから施設の維持管理費を使用料収入で賄うことが困難な状態である。施設の維持管理費に必要な財源（使用料収入）を確保するため、施設の維持管理費等の削減に向けた取組が必要である。
・人口減少等により水洗化人口が減っていく中、有収水量の増加は見込めない。
</t>
    <rPh sb="1" eb="3">
      <t>オスイ</t>
    </rPh>
    <rPh sb="3" eb="5">
      <t>ショリ</t>
    </rPh>
    <rPh sb="5" eb="7">
      <t>ゲンカ</t>
    </rPh>
    <rPh sb="8" eb="9">
      <t>タカ</t>
    </rPh>
    <rPh sb="11" eb="13">
      <t>ケイヒ</t>
    </rPh>
    <rPh sb="13" eb="15">
      <t>カイシュウ</t>
    </rPh>
    <rPh sb="15" eb="16">
      <t>リツ</t>
    </rPh>
    <rPh sb="17" eb="18">
      <t>ヒク</t>
    </rPh>
    <rPh sb="23" eb="25">
      <t>シセツ</t>
    </rPh>
    <rPh sb="26" eb="28">
      <t>イジ</t>
    </rPh>
    <rPh sb="28" eb="30">
      <t>カンリ</t>
    </rPh>
    <rPh sb="30" eb="31">
      <t>ヒ</t>
    </rPh>
    <rPh sb="32" eb="35">
      <t>シヨウリョウ</t>
    </rPh>
    <rPh sb="35" eb="37">
      <t>シュウニュウ</t>
    </rPh>
    <rPh sb="38" eb="39">
      <t>マカナ</t>
    </rPh>
    <rPh sb="43" eb="45">
      <t>コンナン</t>
    </rPh>
    <rPh sb="46" eb="48">
      <t>ジョウタイ</t>
    </rPh>
    <rPh sb="52" eb="54">
      <t>シセツ</t>
    </rPh>
    <rPh sb="55" eb="57">
      <t>イジ</t>
    </rPh>
    <rPh sb="57" eb="60">
      <t>カンリヒ</t>
    </rPh>
    <rPh sb="61" eb="63">
      <t>ヒツヨウ</t>
    </rPh>
    <rPh sb="64" eb="66">
      <t>ザイゲン</t>
    </rPh>
    <rPh sb="67" eb="70">
      <t>シヨウリョウ</t>
    </rPh>
    <rPh sb="70" eb="72">
      <t>シュウニュウ</t>
    </rPh>
    <rPh sb="74" eb="76">
      <t>カクホ</t>
    </rPh>
    <rPh sb="81" eb="83">
      <t>シセツ</t>
    </rPh>
    <rPh sb="84" eb="86">
      <t>イジ</t>
    </rPh>
    <rPh sb="86" eb="89">
      <t>カンリヒ</t>
    </rPh>
    <rPh sb="89" eb="90">
      <t>トウ</t>
    </rPh>
    <rPh sb="91" eb="93">
      <t>サクゲン</t>
    </rPh>
    <rPh sb="94" eb="95">
      <t>ム</t>
    </rPh>
    <rPh sb="97" eb="99">
      <t>トリクミ</t>
    </rPh>
    <rPh sb="100" eb="102">
      <t>ヒツヨウ</t>
    </rPh>
    <rPh sb="109" eb="111">
      <t>ジンコウ</t>
    </rPh>
    <rPh sb="111" eb="113">
      <t>ゲンショウ</t>
    </rPh>
    <rPh sb="113" eb="114">
      <t>トウ</t>
    </rPh>
    <rPh sb="117" eb="120">
      <t>スイセンカ</t>
    </rPh>
    <rPh sb="120" eb="122">
      <t>ジンコウ</t>
    </rPh>
    <rPh sb="123" eb="124">
      <t>ヘ</t>
    </rPh>
    <rPh sb="128" eb="129">
      <t>ナカ</t>
    </rPh>
    <rPh sb="130" eb="132">
      <t>ユウシュウ</t>
    </rPh>
    <rPh sb="132" eb="134">
      <t>スイリョウ</t>
    </rPh>
    <rPh sb="135" eb="137">
      <t>ゾウカ</t>
    </rPh>
    <rPh sb="138" eb="140">
      <t>ミコ</t>
    </rPh>
    <phoneticPr fontId="4"/>
  </si>
  <si>
    <t>・供用開始後25年程度経過しているが、定期点検等の結果を踏まえると比較的良好な状態である。
・今後予想される施設の改築（更新・長寿命化）に向けて、施設の点検・調査を定期的に実施し、計画的な対策を講じなければならない。</t>
    <rPh sb="0" eb="1">
      <t>オスイショリゲンカタカケイヒカイシュウリツヒクシセツイジカンリヒシヨウリョウシュウニュウマカナコンナンジョウタイシセツイジカンリヒヒツヨウザイゲンシヨウリョウシュウニュウカクホシセツイジカンリヒトウサクゲンムトリクミヒツヨウジンコウゲンショウトウスイセンカジンコウヘナカユウシュウスイリョウゾウカミコ</t>
    </rPh>
    <rPh sb="1" eb="3">
      <t>キョウヨウ</t>
    </rPh>
    <rPh sb="3" eb="5">
      <t>カイシ</t>
    </rPh>
    <rPh sb="5" eb="6">
      <t>ゴ</t>
    </rPh>
    <rPh sb="8" eb="9">
      <t>ネン</t>
    </rPh>
    <rPh sb="9" eb="11">
      <t>テイド</t>
    </rPh>
    <rPh sb="11" eb="13">
      <t>ケイカ</t>
    </rPh>
    <rPh sb="19" eb="21">
      <t>テイキ</t>
    </rPh>
    <rPh sb="21" eb="23">
      <t>テンケン</t>
    </rPh>
    <rPh sb="23" eb="24">
      <t>トウ</t>
    </rPh>
    <rPh sb="25" eb="27">
      <t>ケッカ</t>
    </rPh>
    <rPh sb="28" eb="29">
      <t>フ</t>
    </rPh>
    <rPh sb="33" eb="36">
      <t>ヒカクテキ</t>
    </rPh>
    <rPh sb="36" eb="38">
      <t>リョウコウ</t>
    </rPh>
    <rPh sb="39" eb="41">
      <t>ジョウタイ</t>
    </rPh>
    <rPh sb="48" eb="50">
      <t>コンゴ</t>
    </rPh>
    <rPh sb="50" eb="52">
      <t>ヨソウ</t>
    </rPh>
    <rPh sb="55" eb="57">
      <t>シセツ</t>
    </rPh>
    <rPh sb="58" eb="60">
      <t>カイチク</t>
    </rPh>
    <rPh sb="61" eb="63">
      <t>コウシン</t>
    </rPh>
    <rPh sb="64" eb="68">
      <t>チョウジュミョウカ</t>
    </rPh>
    <rPh sb="70" eb="71">
      <t>ム</t>
    </rPh>
    <rPh sb="74" eb="76">
      <t>シセツ</t>
    </rPh>
    <rPh sb="77" eb="79">
      <t>テンケン</t>
    </rPh>
    <rPh sb="80" eb="82">
      <t>チョウサ</t>
    </rPh>
    <rPh sb="83" eb="86">
      <t>テイキテキ</t>
    </rPh>
    <rPh sb="87" eb="89">
      <t>ジッシ</t>
    </rPh>
    <rPh sb="91" eb="94">
      <t>ケイカクテキ</t>
    </rPh>
    <rPh sb="95" eb="97">
      <t>タイサク</t>
    </rPh>
    <rPh sb="98" eb="99">
      <t>コウ</t>
    </rPh>
    <phoneticPr fontId="4"/>
  </si>
  <si>
    <t>・人口減少等により、使用料収入の増加が見込めない状態であることから、経営健全化に向けた施策等を検討していく必要がある。
・処理区域内の面整備は完了しており、新たな投資は今のところ予定はない。
・今後予想される施設の改築更新については、優先順位により計画的に対策を行っていく必要がある。</t>
    <rPh sb="1" eb="3">
      <t>ジンコウ</t>
    </rPh>
    <rPh sb="3" eb="5">
      <t>ゲンショウ</t>
    </rPh>
    <rPh sb="5" eb="6">
      <t>トウ</t>
    </rPh>
    <rPh sb="10" eb="13">
      <t>シヨウリョウ</t>
    </rPh>
    <rPh sb="13" eb="15">
      <t>シュウニュウ</t>
    </rPh>
    <rPh sb="16" eb="18">
      <t>ゾウカ</t>
    </rPh>
    <rPh sb="19" eb="21">
      <t>ミコ</t>
    </rPh>
    <rPh sb="24" eb="26">
      <t>ジョウタイ</t>
    </rPh>
    <rPh sb="34" eb="36">
      <t>ケイエイ</t>
    </rPh>
    <rPh sb="36" eb="39">
      <t>ケンゼンカ</t>
    </rPh>
    <rPh sb="40" eb="41">
      <t>ム</t>
    </rPh>
    <rPh sb="43" eb="44">
      <t>セ</t>
    </rPh>
    <rPh sb="44" eb="45">
      <t>サク</t>
    </rPh>
    <rPh sb="45" eb="46">
      <t>トウ</t>
    </rPh>
    <rPh sb="47" eb="49">
      <t>ケントウ</t>
    </rPh>
    <rPh sb="53" eb="55">
      <t>ヒツヨウ</t>
    </rPh>
    <rPh sb="62" eb="64">
      <t>ショリ</t>
    </rPh>
    <rPh sb="64" eb="67">
      <t>クイキナイ</t>
    </rPh>
    <rPh sb="68" eb="69">
      <t>メン</t>
    </rPh>
    <rPh sb="69" eb="71">
      <t>セイビ</t>
    </rPh>
    <rPh sb="72" eb="74">
      <t>カンリョウ</t>
    </rPh>
    <rPh sb="79" eb="80">
      <t>アラ</t>
    </rPh>
    <rPh sb="82" eb="84">
      <t>トウシ</t>
    </rPh>
    <rPh sb="85" eb="86">
      <t>イマ</t>
    </rPh>
    <rPh sb="90" eb="92">
      <t>ヨテイ</t>
    </rPh>
    <rPh sb="99" eb="101">
      <t>コンゴ</t>
    </rPh>
    <rPh sb="101" eb="103">
      <t>ヨソウ</t>
    </rPh>
    <rPh sb="106" eb="108">
      <t>シセツ</t>
    </rPh>
    <rPh sb="109" eb="111">
      <t>カイチク</t>
    </rPh>
    <rPh sb="111" eb="113">
      <t>コウシン</t>
    </rPh>
    <rPh sb="119" eb="121">
      <t>ユウセン</t>
    </rPh>
    <rPh sb="121" eb="123">
      <t>ジュンイ</t>
    </rPh>
    <rPh sb="126" eb="129">
      <t>ケイカクテキ</t>
    </rPh>
    <rPh sb="130" eb="132">
      <t>タイサク</t>
    </rPh>
    <rPh sb="133" eb="134">
      <t>オコナ</t>
    </rPh>
    <rPh sb="138" eb="14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</si>
</sst>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B48-44A3-88C3-19BEEA8A404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BB48-44A3-88C3-19BEEA8A404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42.44</c:v>
                </c:pt>
                <c:pt idx="1">
                  <c:v>42.72</c:v>
                </c:pt>
                <c:pt idx="2">
                  <c:v>40.56</c:v>
                </c:pt>
                <c:pt idx="3">
                  <c:v>43.28</c:v>
                </c:pt>
                <c:pt idx="4">
                  <c:v>44.72</c:v>
                </c:pt>
              </c:numCache>
            </c:numRef>
          </c:val>
          <c:extLst>
            <c:ext xmlns:c16="http://schemas.microsoft.com/office/drawing/2014/chart" uri="{C3380CC4-5D6E-409C-BE32-E72D297353CC}">
              <c16:uniqueId val="{00000000-C66A-4C56-987A-363646B88BB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C66A-4C56-987A-363646B88BB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85.52</c:v>
                </c:pt>
                <c:pt idx="1">
                  <c:v>86.23</c:v>
                </c:pt>
                <c:pt idx="2">
                  <c:v>86.29</c:v>
                </c:pt>
                <c:pt idx="3">
                  <c:v>86.01</c:v>
                </c:pt>
                <c:pt idx="4">
                  <c:v>86.52</c:v>
                </c:pt>
              </c:numCache>
            </c:numRef>
          </c:val>
          <c:extLst>
            <c:ext xmlns:c16="http://schemas.microsoft.com/office/drawing/2014/chart" uri="{C3380CC4-5D6E-409C-BE32-E72D297353CC}">
              <c16:uniqueId val="{00000000-0A9B-4C05-B235-0A2CB72BAFB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0A9B-4C05-B235-0A2CB72BAFB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99.22</c:v>
                </c:pt>
                <c:pt idx="1">
                  <c:v>99.84</c:v>
                </c:pt>
                <c:pt idx="2">
                  <c:v>100.51</c:v>
                </c:pt>
                <c:pt idx="3">
                  <c:v>99.84</c:v>
                </c:pt>
                <c:pt idx="4">
                  <c:v>100.88</c:v>
                </c:pt>
              </c:numCache>
            </c:numRef>
          </c:val>
          <c:extLst>
            <c:ext xmlns:c16="http://schemas.microsoft.com/office/drawing/2014/chart" uri="{C3380CC4-5D6E-409C-BE32-E72D297353CC}">
              <c16:uniqueId val="{00000000-320B-443A-8D72-8EE7FF3D88E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0B-443A-8D72-8EE7FF3D88E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F72-4E2A-A7D4-A4041F4F7DC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72-4E2A-A7D4-A4041F4F7DC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AE5-49F9-B5A2-D9921D89836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E5-49F9-B5A2-D9921D89836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100-4736-AA03-061D04105BA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00-4736-AA03-061D04105BA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186-47E1-8A88-43B034438F8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86-47E1-8A88-43B034438F8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730-4FF3-83DF-AE9893D7456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6730-4FF3-83DF-AE9893D7456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58.32</c:v>
                </c:pt>
                <c:pt idx="1">
                  <c:v>58.77</c:v>
                </c:pt>
                <c:pt idx="2">
                  <c:v>57.29</c:v>
                </c:pt>
                <c:pt idx="3">
                  <c:v>56.84</c:v>
                </c:pt>
                <c:pt idx="4">
                  <c:v>57.49</c:v>
                </c:pt>
              </c:numCache>
            </c:numRef>
          </c:val>
          <c:extLst>
            <c:ext xmlns:c16="http://schemas.microsoft.com/office/drawing/2014/chart" uri="{C3380CC4-5D6E-409C-BE32-E72D297353CC}">
              <c16:uniqueId val="{00000000-AAD4-4A3C-B9C3-D495C78C94A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AAD4-4A3C-B9C3-D495C78C94A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262.56</c:v>
                </c:pt>
                <c:pt idx="1">
                  <c:v>260.01</c:v>
                </c:pt>
                <c:pt idx="2">
                  <c:v>268.54000000000002</c:v>
                </c:pt>
                <c:pt idx="3">
                  <c:v>273.54000000000002</c:v>
                </c:pt>
                <c:pt idx="4">
                  <c:v>271.97000000000003</c:v>
                </c:pt>
              </c:numCache>
            </c:numRef>
          </c:val>
          <c:extLst>
            <c:ext xmlns:c16="http://schemas.microsoft.com/office/drawing/2014/chart" uri="{C3380CC4-5D6E-409C-BE32-E72D297353CC}">
              <c16:uniqueId val="{00000000-8109-4035-A840-D9E3AABE38C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8109-4035-A840-D9E3AABE38C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I55"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栃木県　那珂川町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15698</v>
      </c>
      <c r="AM8" s="51"/>
      <c r="AN8" s="51"/>
      <c r="AO8" s="51"/>
      <c r="AP8" s="51"/>
      <c r="AQ8" s="51"/>
      <c r="AR8" s="51"/>
      <c r="AS8" s="51"/>
      <c r="AT8" s="46">
        <f>データ!T6</f>
        <v>192.78</v>
      </c>
      <c r="AU8" s="46"/>
      <c r="AV8" s="46"/>
      <c r="AW8" s="46"/>
      <c r="AX8" s="46"/>
      <c r="AY8" s="46"/>
      <c r="AZ8" s="46"/>
      <c r="BA8" s="46"/>
      <c r="BB8" s="46">
        <f>データ!U6</f>
        <v>81.430000000000007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16.37</v>
      </c>
      <c r="Q10" s="46"/>
      <c r="R10" s="46"/>
      <c r="S10" s="46"/>
      <c r="T10" s="46"/>
      <c r="U10" s="46"/>
      <c r="V10" s="46"/>
      <c r="W10" s="46">
        <f>データ!Q6</f>
        <v>78.38</v>
      </c>
      <c r="X10" s="46"/>
      <c r="Y10" s="46"/>
      <c r="Z10" s="46"/>
      <c r="AA10" s="46"/>
      <c r="AB10" s="46"/>
      <c r="AC10" s="46"/>
      <c r="AD10" s="51">
        <f>データ!R6</f>
        <v>2820</v>
      </c>
      <c r="AE10" s="51"/>
      <c r="AF10" s="51"/>
      <c r="AG10" s="51"/>
      <c r="AH10" s="51"/>
      <c r="AI10" s="51"/>
      <c r="AJ10" s="51"/>
      <c r="AK10" s="2"/>
      <c r="AL10" s="51">
        <f>データ!V6</f>
        <v>2551</v>
      </c>
      <c r="AM10" s="51"/>
      <c r="AN10" s="51"/>
      <c r="AO10" s="51"/>
      <c r="AP10" s="51"/>
      <c r="AQ10" s="51"/>
      <c r="AR10" s="51"/>
      <c r="AS10" s="51"/>
      <c r="AT10" s="46">
        <f>データ!W6</f>
        <v>0.84</v>
      </c>
      <c r="AU10" s="46"/>
      <c r="AV10" s="46"/>
      <c r="AW10" s="46"/>
      <c r="AX10" s="46"/>
      <c r="AY10" s="46"/>
      <c r="AZ10" s="46"/>
      <c r="BA10" s="46"/>
      <c r="BB10" s="46">
        <f>データ!X6</f>
        <v>3036.9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【1,260.21】</v>
      </c>
      <c r="I86" s="26" t="str">
        <f>データ!CA6</f>
        <v>【75.29】</v>
      </c>
      <c r="J86" s="26" t="str">
        <f>データ!CL6</f>
        <v>【215.41】</v>
      </c>
      <c r="K86" s="26" t="str">
        <f>データ!CW6</f>
        <v>【42.90】</v>
      </c>
      <c r="L86" s="26" t="str">
        <f>データ!DH6</f>
        <v>【84.75】</v>
      </c>
      <c r="M86" s="26" t="s">
        <v>44</v>
      </c>
      <c r="N86" s="26" t="s">
        <v>44</v>
      </c>
      <c r="O86" s="26" t="str">
        <f>データ!EO6</f>
        <v>【0.30】</v>
      </c>
    </row>
  </sheetData>
  <sheetProtection algorithmName="SHA-512" hashValue="SHD5d42TVw7sSshQc4wVU/A+lP6IlBa34U6JQpIBXrTddN6fcKdStSQjDfo0xvzxX441SDR++f6XtzKNR3OYIA==" saltValue="VaFT2L1HEljCdz59K1EYn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94111</v>
      </c>
      <c r="D6" s="33">
        <f t="shared" si="3"/>
        <v>47</v>
      </c>
      <c r="E6" s="33">
        <f t="shared" si="3"/>
        <v>17</v>
      </c>
      <c r="F6" s="33">
        <f t="shared" si="3"/>
        <v>4</v>
      </c>
      <c r="G6" s="33">
        <f t="shared" si="3"/>
        <v>0</v>
      </c>
      <c r="H6" s="33" t="str">
        <f t="shared" si="3"/>
        <v>栃木県　那珂川町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16.37</v>
      </c>
      <c r="Q6" s="34">
        <f t="shared" si="3"/>
        <v>78.38</v>
      </c>
      <c r="R6" s="34">
        <f t="shared" si="3"/>
        <v>2820</v>
      </c>
      <c r="S6" s="34">
        <f t="shared" si="3"/>
        <v>15698</v>
      </c>
      <c r="T6" s="34">
        <f t="shared" si="3"/>
        <v>192.78</v>
      </c>
      <c r="U6" s="34">
        <f t="shared" si="3"/>
        <v>81.430000000000007</v>
      </c>
      <c r="V6" s="34">
        <f t="shared" si="3"/>
        <v>2551</v>
      </c>
      <c r="W6" s="34">
        <f t="shared" si="3"/>
        <v>0.84</v>
      </c>
      <c r="X6" s="34">
        <f t="shared" si="3"/>
        <v>3036.9</v>
      </c>
      <c r="Y6" s="35">
        <f>IF(Y7="",NA(),Y7)</f>
        <v>99.22</v>
      </c>
      <c r="Z6" s="35">
        <f t="shared" ref="Z6:AH6" si="4">IF(Z7="",NA(),Z7)</f>
        <v>99.84</v>
      </c>
      <c r="AA6" s="35">
        <f t="shared" si="4"/>
        <v>100.51</v>
      </c>
      <c r="AB6" s="35">
        <f t="shared" si="4"/>
        <v>99.84</v>
      </c>
      <c r="AC6" s="35">
        <f t="shared" si="4"/>
        <v>100.88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58.32</v>
      </c>
      <c r="BR6" s="35">
        <f t="shared" ref="BR6:BZ6" si="8">IF(BR7="",NA(),BR7)</f>
        <v>58.77</v>
      </c>
      <c r="BS6" s="35">
        <f t="shared" si="8"/>
        <v>57.29</v>
      </c>
      <c r="BT6" s="35">
        <f t="shared" si="8"/>
        <v>56.84</v>
      </c>
      <c r="BU6" s="35">
        <f t="shared" si="8"/>
        <v>57.49</v>
      </c>
      <c r="BV6" s="35">
        <f t="shared" si="8"/>
        <v>69.87</v>
      </c>
      <c r="BW6" s="35">
        <f t="shared" si="8"/>
        <v>74.3</v>
      </c>
      <c r="BX6" s="35">
        <f t="shared" si="8"/>
        <v>72.260000000000005</v>
      </c>
      <c r="BY6" s="35">
        <f t="shared" si="8"/>
        <v>71.84</v>
      </c>
      <c r="BZ6" s="35">
        <f t="shared" si="8"/>
        <v>73.36</v>
      </c>
      <c r="CA6" s="34" t="str">
        <f>IF(CA7="","",IF(CA7="-","【-】","【"&amp;SUBSTITUTE(TEXT(CA7,"#,##0.00"),"-","△")&amp;"】"))</f>
        <v>【75.29】</v>
      </c>
      <c r="CB6" s="35">
        <f>IF(CB7="",NA(),CB7)</f>
        <v>262.56</v>
      </c>
      <c r="CC6" s="35">
        <f t="shared" ref="CC6:CK6" si="9">IF(CC7="",NA(),CC7)</f>
        <v>260.01</v>
      </c>
      <c r="CD6" s="35">
        <f t="shared" si="9"/>
        <v>268.54000000000002</v>
      </c>
      <c r="CE6" s="35">
        <f t="shared" si="9"/>
        <v>273.54000000000002</v>
      </c>
      <c r="CF6" s="35">
        <f t="shared" si="9"/>
        <v>271.97000000000003</v>
      </c>
      <c r="CG6" s="35">
        <f t="shared" si="9"/>
        <v>234.96</v>
      </c>
      <c r="CH6" s="35">
        <f t="shared" si="9"/>
        <v>221.81</v>
      </c>
      <c r="CI6" s="35">
        <f t="shared" si="9"/>
        <v>230.02</v>
      </c>
      <c r="CJ6" s="35">
        <f t="shared" si="9"/>
        <v>228.47</v>
      </c>
      <c r="CK6" s="35">
        <f t="shared" si="9"/>
        <v>224.88</v>
      </c>
      <c r="CL6" s="34" t="str">
        <f>IF(CL7="","",IF(CL7="-","【-】","【"&amp;SUBSTITUTE(TEXT(CL7,"#,##0.00"),"-","△")&amp;"】"))</f>
        <v>【215.41】</v>
      </c>
      <c r="CM6" s="35">
        <f>IF(CM7="",NA(),CM7)</f>
        <v>42.44</v>
      </c>
      <c r="CN6" s="35">
        <f t="shared" ref="CN6:CV6" si="10">IF(CN7="",NA(),CN7)</f>
        <v>42.72</v>
      </c>
      <c r="CO6" s="35">
        <f t="shared" si="10"/>
        <v>40.56</v>
      </c>
      <c r="CP6" s="35">
        <f t="shared" si="10"/>
        <v>43.28</v>
      </c>
      <c r="CQ6" s="35">
        <f t="shared" si="10"/>
        <v>44.72</v>
      </c>
      <c r="CR6" s="35">
        <f t="shared" si="10"/>
        <v>42.9</v>
      </c>
      <c r="CS6" s="35">
        <f t="shared" si="10"/>
        <v>43.36</v>
      </c>
      <c r="CT6" s="35">
        <f t="shared" si="10"/>
        <v>42.56</v>
      </c>
      <c r="CU6" s="35">
        <f t="shared" si="10"/>
        <v>42.47</v>
      </c>
      <c r="CV6" s="35">
        <f t="shared" si="10"/>
        <v>42.4</v>
      </c>
      <c r="CW6" s="34" t="str">
        <f>IF(CW7="","",IF(CW7="-","【-】","【"&amp;SUBSTITUTE(TEXT(CW7,"#,##0.00"),"-","△")&amp;"】"))</f>
        <v>【42.90】</v>
      </c>
      <c r="CX6" s="35">
        <f>IF(CX7="",NA(),CX7)</f>
        <v>85.52</v>
      </c>
      <c r="CY6" s="35">
        <f t="shared" ref="CY6:DG6" si="11">IF(CY7="",NA(),CY7)</f>
        <v>86.23</v>
      </c>
      <c r="CZ6" s="35">
        <f t="shared" si="11"/>
        <v>86.29</v>
      </c>
      <c r="DA6" s="35">
        <f t="shared" si="11"/>
        <v>86.01</v>
      </c>
      <c r="DB6" s="35">
        <f t="shared" si="11"/>
        <v>86.52</v>
      </c>
      <c r="DC6" s="35">
        <f t="shared" si="11"/>
        <v>83.5</v>
      </c>
      <c r="DD6" s="35">
        <f t="shared" si="11"/>
        <v>83.06</v>
      </c>
      <c r="DE6" s="35">
        <f t="shared" si="11"/>
        <v>83.32</v>
      </c>
      <c r="DF6" s="35">
        <f t="shared" si="11"/>
        <v>83.75</v>
      </c>
      <c r="DG6" s="35">
        <f t="shared" si="11"/>
        <v>84.19</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5" s="36" customFormat="1" x14ac:dyDescent="0.15">
      <c r="A7" s="28"/>
      <c r="B7" s="37">
        <v>2020</v>
      </c>
      <c r="C7" s="37">
        <v>94111</v>
      </c>
      <c r="D7" s="37">
        <v>47</v>
      </c>
      <c r="E7" s="37">
        <v>17</v>
      </c>
      <c r="F7" s="37">
        <v>4</v>
      </c>
      <c r="G7" s="37">
        <v>0</v>
      </c>
      <c r="H7" s="37" t="s">
        <v>98</v>
      </c>
      <c r="I7" s="37" t="s">
        <v>99</v>
      </c>
      <c r="J7" s="37" t="s">
        <v>100</v>
      </c>
      <c r="K7" s="37" t="s">
        <v>101</v>
      </c>
      <c r="L7" s="37" t="s">
        <v>102</v>
      </c>
      <c r="M7" s="37" t="s">
        <v>103</v>
      </c>
      <c r="N7" s="38" t="s">
        <v>104</v>
      </c>
      <c r="O7" s="38" t="s">
        <v>105</v>
      </c>
      <c r="P7" s="38">
        <v>16.37</v>
      </c>
      <c r="Q7" s="38">
        <v>78.38</v>
      </c>
      <c r="R7" s="38">
        <v>2820</v>
      </c>
      <c r="S7" s="38">
        <v>15698</v>
      </c>
      <c r="T7" s="38">
        <v>192.78</v>
      </c>
      <c r="U7" s="38">
        <v>81.430000000000007</v>
      </c>
      <c r="V7" s="38">
        <v>2551</v>
      </c>
      <c r="W7" s="38">
        <v>0.84</v>
      </c>
      <c r="X7" s="38">
        <v>3036.9</v>
      </c>
      <c r="Y7" s="38">
        <v>99.22</v>
      </c>
      <c r="Z7" s="38">
        <v>99.84</v>
      </c>
      <c r="AA7" s="38">
        <v>100.51</v>
      </c>
      <c r="AB7" s="38">
        <v>99.84</v>
      </c>
      <c r="AC7" s="38">
        <v>100.88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1298.9100000000001</v>
      </c>
      <c r="BL7" s="38">
        <v>1243.71</v>
      </c>
      <c r="BM7" s="38">
        <v>1194.1500000000001</v>
      </c>
      <c r="BN7" s="38">
        <v>1206.79</v>
      </c>
      <c r="BO7" s="38">
        <v>1258.43</v>
      </c>
      <c r="BP7" s="38">
        <v>1260.21</v>
      </c>
      <c r="BQ7" s="38">
        <v>58.32</v>
      </c>
      <c r="BR7" s="38">
        <v>58.77</v>
      </c>
      <c r="BS7" s="38">
        <v>57.29</v>
      </c>
      <c r="BT7" s="38">
        <v>56.84</v>
      </c>
      <c r="BU7" s="38">
        <v>57.49</v>
      </c>
      <c r="BV7" s="38">
        <v>69.87</v>
      </c>
      <c r="BW7" s="38">
        <v>74.3</v>
      </c>
      <c r="BX7" s="38">
        <v>72.260000000000005</v>
      </c>
      <c r="BY7" s="38">
        <v>71.84</v>
      </c>
      <c r="BZ7" s="38">
        <v>73.36</v>
      </c>
      <c r="CA7" s="38">
        <v>75.290000000000006</v>
      </c>
      <c r="CB7" s="38">
        <v>262.56</v>
      </c>
      <c r="CC7" s="38">
        <v>260.01</v>
      </c>
      <c r="CD7" s="38">
        <v>268.54000000000002</v>
      </c>
      <c r="CE7" s="38">
        <v>273.54000000000002</v>
      </c>
      <c r="CF7" s="38">
        <v>271.97000000000003</v>
      </c>
      <c r="CG7" s="38">
        <v>234.96</v>
      </c>
      <c r="CH7" s="38">
        <v>221.81</v>
      </c>
      <c r="CI7" s="38">
        <v>230.02</v>
      </c>
      <c r="CJ7" s="38">
        <v>228.47</v>
      </c>
      <c r="CK7" s="38">
        <v>224.88</v>
      </c>
      <c r="CL7" s="38">
        <v>215.41</v>
      </c>
      <c r="CM7" s="38">
        <v>42.44</v>
      </c>
      <c r="CN7" s="38">
        <v>42.72</v>
      </c>
      <c r="CO7" s="38">
        <v>40.56</v>
      </c>
      <c r="CP7" s="38">
        <v>43.28</v>
      </c>
      <c r="CQ7" s="38">
        <v>44.72</v>
      </c>
      <c r="CR7" s="38">
        <v>42.9</v>
      </c>
      <c r="CS7" s="38">
        <v>43.36</v>
      </c>
      <c r="CT7" s="38">
        <v>42.56</v>
      </c>
      <c r="CU7" s="38">
        <v>42.47</v>
      </c>
      <c r="CV7" s="38">
        <v>42.4</v>
      </c>
      <c r="CW7" s="38">
        <v>42.9</v>
      </c>
      <c r="CX7" s="38">
        <v>85.52</v>
      </c>
      <c r="CY7" s="38">
        <v>86.23</v>
      </c>
      <c r="CZ7" s="38">
        <v>86.29</v>
      </c>
      <c r="DA7" s="38">
        <v>86.01</v>
      </c>
      <c r="DB7" s="38">
        <v>86.52</v>
      </c>
      <c r="DC7" s="38">
        <v>83.5</v>
      </c>
      <c r="DD7" s="38">
        <v>83.06</v>
      </c>
      <c r="DE7" s="38">
        <v>83.32</v>
      </c>
      <c r="DF7" s="38">
        <v>83.75</v>
      </c>
      <c r="DG7" s="38">
        <v>84.19</v>
      </c>
      <c r="DH7" s="38">
        <v>84.75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0.09</v>
      </c>
      <c r="EK7" s="38">
        <v>0.09</v>
      </c>
      <c r="EL7" s="38">
        <v>0.13</v>
      </c>
      <c r="EM7" s="38">
        <v>0.36</v>
      </c>
      <c r="EN7" s="38">
        <v>0.39</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菊池　良</cp:lastModifiedBy>
  <dcterms:created xsi:type="dcterms:W3CDTF">2021-12-03T07:50:18Z</dcterms:created>
  <dcterms:modified xsi:type="dcterms:W3CDTF">2022-01-14T00:41:02Z</dcterms:modified>
  <cp:category/>
</cp:coreProperties>
</file>